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Лист1!$A$7:$AB$13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8" i="1"/>
  <c r="I9"/>
  <c r="I10"/>
  <c r="I11"/>
  <c r="I12"/>
  <c r="I7"/>
  <c r="K7" s="1"/>
  <c r="L7" s="1"/>
  <c r="K8" l="1"/>
  <c r="L8" s="1"/>
  <c r="K9"/>
  <c r="L9" s="1"/>
  <c r="K10"/>
  <c r="L10" s="1"/>
  <c r="K11"/>
  <c r="L11" s="1"/>
  <c r="K12"/>
  <c r="L12" s="1"/>
  <c r="L13" l="1"/>
  <c r="K13"/>
  <c r="B12"/>
  <c r="B11"/>
  <c r="B10"/>
  <c r="B9"/>
  <c r="B8"/>
  <c r="B7"/>
  <c r="B5" i="2"/>
  <c r="D27" i="1"/>
  <c r="D26"/>
  <c r="D25"/>
  <c r="L14" l="1"/>
</calcChain>
</file>

<file path=xl/sharedStrings.xml><?xml version="1.0" encoding="utf-8"?>
<sst xmlns="http://schemas.openxmlformats.org/spreadsheetml/2006/main" count="75" uniqueCount="63">
  <si>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</si>
  <si>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</si>
  <si>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</si>
  <si>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</si>
  <si>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</si>
  <si>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</si>
  <si>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</si>
  <si>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</si>
  <si>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</si>
  <si>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</si>
  <si>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</si>
  <si>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</si>
  <si>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</si>
  <si>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</si>
  <si>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III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</si>
  <si>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</si>
  <si>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</si>
  <si>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</si>
  <si>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</si>
  <si>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</si>
  <si>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</si>
  <si>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</si>
  <si>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</si>
  <si>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</si>
  <si>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</si>
  <si>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</si>
  <si>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материалов для телевидения и интернет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</si>
  <si>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</si>
  <si>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</si>
  <si>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</si>
  <si>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</si>
  <si>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</si>
  <si>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транспортных сетей (ООЭТС)</t>
  </si>
  <si>
    <t>Приложение 1.2</t>
  </si>
  <si>
    <t>39077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</si>
  <si>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</si>
  <si>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</si>
  <si>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</si>
  <si>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37833</t>
  </si>
  <si>
    <t>АДАПТЕР FC/UPC D-ТИПА</t>
  </si>
  <si>
    <t>38751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</si>
  <si>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</si>
  <si>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</si>
  <si>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39079</t>
  </si>
  <si>
    <t>АДАПТЕР SC/APC-FC/APC</t>
  </si>
  <si>
    <t>40074</t>
  </si>
  <si>
    <t>АДАПТЕР LC SM DUPLEX</t>
  </si>
  <si>
    <t>Проходной соединитель LC-LC duplex, SM.</t>
  </si>
  <si>
    <t>40067</t>
  </si>
  <si>
    <t>АДАПТЕР SC/UPC SM</t>
  </si>
  <si>
    <t>Розетка оптическая проходная. Обозначение разъема - FC. Тип контакта - UPC. Тип соединяемых волокон - одномод. Вид крепления - круглая с шайбой.</t>
  </si>
  <si>
    <t>Розетка оптическая переходная SC/APC-FC/APC</t>
  </si>
  <si>
    <t>Розетка оптическая проходная. Обозначение разъема - SC/UPC. Тип контакта - UPC. Тип соединяемых волокон - одномод. Вид крепления - под два винта</t>
  </si>
  <si>
    <t>Отдел эксплуатации  сетей (ОЭС)</t>
  </si>
  <si>
    <t>ЛОТ 7101</t>
  </si>
  <si>
    <t xml:space="preserve"> г. Уфа, ул. Каспийская, д.14; Мухаметшина З.Р. 89018173671</t>
  </si>
  <si>
    <t>Предельная сумма лота составляет:    42483,75   руб. с НДС.</t>
  </si>
  <si>
    <t>до 20 июня 2015 года</t>
  </si>
  <si>
    <t>Шиц Д.В. d.shic@bashtel.ru тел 8 3472 221 55 97</t>
  </si>
  <si>
    <t>Мухамадеев Алексей Викторович +7 347 221 55 87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</si>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</sst>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0" xfId="0" applyNumberFormat="1"/>
    <xf numFmtId="0" fontId="3" fillId="0" borderId="2" xfId="0" applyNumberFormat="1" applyFont="1" applyBorder="1" applyAlignment="1">
      <alignment horizontal="center" vertical="top" wrapText="1"/>
    </xf>
    <xf numFmtId="0" fontId="0" fillId="0" borderId="0" xfId="0" applyNumberFormat="1" applyBorder="1"/>
    <xf numFmtId="2" fontId="0" fillId="0" borderId="1" xfId="0" applyNumberForma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9" xfId="0" applyBorder="1"/>
    <xf numFmtId="0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B27"/>
  <sheetViews>
    <sheetView tabSelected="1" zoomScale="85" zoomScaleNormal="85" workbookViewId="0">
      <selection activeCell="B27" sqref="B27"/>
    </sheetView>
  </sheetViews>
  <sheetFormatPr defaultRowHeight="15"/>
  <cols>
    <col min="1" max="1" width="0.85546875" customWidth="1"/>
    <col min="2" max="2" width="7" customWidth="1"/>
    <col min="3" max="3" width="8.42578125" style="6" customWidth="1"/>
    <col min="4" max="4" width="26.42578125" customWidth="1"/>
    <col min="5" max="5" width="15.42578125" style="6" customWidth="1"/>
    <col min="6" max="6" width="33.7109375" customWidth="1"/>
    <col min="8" max="8" width="8.85546875" style="32"/>
    <col min="9" max="9" width="10.7109375" style="32" customWidth="1"/>
    <col min="10" max="10" width="19.5703125" style="32" customWidth="1"/>
    <col min="11" max="11" width="16" style="22" customWidth="1"/>
    <col min="12" max="12" width="18.28515625" style="22" customWidth="1"/>
    <col min="13" max="13" width="18.7109375" customWidth="1"/>
    <col min="14" max="14" width="3.28515625" customWidth="1"/>
    <col min="24" max="27" width="9.140625" style="6"/>
  </cols>
  <sheetData>
    <row r="1" spans="1:28">
      <c r="M1" s="22" t="s">
        <v>33</v>
      </c>
    </row>
    <row r="2" spans="1:28">
      <c r="B2" s="38" t="s">
        <v>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8">
      <c r="B3" t="s">
        <v>54</v>
      </c>
      <c r="C3" s="6" t="s">
        <v>26</v>
      </c>
      <c r="D3" s="17"/>
      <c r="E3" s="17"/>
      <c r="F3" s="16" t="s">
        <v>53</v>
      </c>
      <c r="M3" s="15"/>
      <c r="N3" s="3"/>
    </row>
    <row r="4" spans="1:28" s="7" customFormat="1">
      <c r="B4" s="39" t="s">
        <v>0</v>
      </c>
      <c r="C4" s="42" t="s">
        <v>21</v>
      </c>
      <c r="D4" s="39" t="s">
        <v>13</v>
      </c>
      <c r="E4" s="42" t="s">
        <v>22</v>
      </c>
      <c r="F4" s="39" t="s">
        <v>1</v>
      </c>
      <c r="G4" s="39" t="s">
        <v>12</v>
      </c>
      <c r="H4" s="41"/>
      <c r="I4" s="41"/>
      <c r="J4" s="46" t="s">
        <v>60</v>
      </c>
      <c r="K4" s="44" t="s">
        <v>61</v>
      </c>
      <c r="L4" s="40" t="s">
        <v>62</v>
      </c>
      <c r="M4" s="39" t="s">
        <v>2</v>
      </c>
      <c r="N4" s="8"/>
    </row>
    <row r="5" spans="1:28" s="9" customFormat="1" ht="64.5" customHeight="1">
      <c r="B5" s="39"/>
      <c r="C5" s="43"/>
      <c r="D5" s="39"/>
      <c r="E5" s="43"/>
      <c r="F5" s="39"/>
      <c r="G5" s="39"/>
      <c r="H5" s="23" t="s">
        <v>14</v>
      </c>
      <c r="I5" s="23" t="s">
        <v>15</v>
      </c>
      <c r="J5" s="47"/>
      <c r="K5" s="45"/>
      <c r="L5" s="40"/>
      <c r="M5" s="39"/>
    </row>
    <row r="6" spans="1:28" s="7" customFormat="1">
      <c r="B6" s="10">
        <v>1</v>
      </c>
      <c r="C6" s="18">
        <v>2</v>
      </c>
      <c r="D6" s="10">
        <v>3</v>
      </c>
      <c r="E6" s="21">
        <v>4</v>
      </c>
      <c r="F6" s="21">
        <v>5</v>
      </c>
      <c r="G6" s="21">
        <v>6</v>
      </c>
      <c r="H6" s="21">
        <v>7</v>
      </c>
      <c r="I6" s="21">
        <v>8</v>
      </c>
      <c r="J6" s="21">
        <v>9</v>
      </c>
      <c r="K6" s="21">
        <v>10</v>
      </c>
      <c r="L6" s="21">
        <v>11</v>
      </c>
      <c r="M6" s="21">
        <v>12</v>
      </c>
    </row>
    <row r="7" spans="1:28" ht="75">
      <c r="A7" s="6"/>
      <c r="B7" s="5">
        <f t="shared" ref="B7:B12" si="0">ROW()-6</f>
        <v>1</v>
      </c>
      <c r="C7" s="5" t="s">
        <v>34</v>
      </c>
      <c r="D7" s="1" t="s">
        <v>35</v>
      </c>
      <c r="E7" s="1"/>
      <c r="F7" s="1" t="s">
        <v>36</v>
      </c>
      <c r="G7" s="4" t="s">
        <v>37</v>
      </c>
      <c r="H7" s="36">
        <v>150</v>
      </c>
      <c r="I7" s="37">
        <f>SUM(H7)</f>
        <v>150</v>
      </c>
      <c r="J7" s="33">
        <v>18.38</v>
      </c>
      <c r="K7" s="25">
        <f>J7*I7</f>
        <v>2757</v>
      </c>
      <c r="L7" s="25">
        <f>K7*1.18</f>
        <v>3253.2599999999998</v>
      </c>
      <c r="M7" s="59" t="s">
        <v>55</v>
      </c>
      <c r="N7" s="6"/>
      <c r="O7" s="6"/>
      <c r="P7" s="6"/>
      <c r="Q7" s="6"/>
      <c r="R7" s="6"/>
      <c r="S7" s="6"/>
      <c r="T7" s="6"/>
      <c r="U7" s="6"/>
      <c r="V7" s="6"/>
      <c r="W7" s="6"/>
      <c r="AB7" s="6"/>
    </row>
    <row r="8" spans="1:28" ht="75">
      <c r="A8" s="6"/>
      <c r="B8" s="5">
        <f t="shared" si="0"/>
        <v>2</v>
      </c>
      <c r="C8" s="5" t="s">
        <v>38</v>
      </c>
      <c r="D8" s="1" t="s">
        <v>39</v>
      </c>
      <c r="E8" s="1"/>
      <c r="F8" s="1" t="s">
        <v>50</v>
      </c>
      <c r="G8" s="4" t="s">
        <v>37</v>
      </c>
      <c r="H8" s="36">
        <v>256</v>
      </c>
      <c r="I8" s="37">
        <f t="shared" ref="I8:I12" si="1">SUM(H8)</f>
        <v>256</v>
      </c>
      <c r="J8" s="33">
        <v>18.38</v>
      </c>
      <c r="K8" s="25">
        <f t="shared" ref="K8:K12" si="2">J8*I8</f>
        <v>4705.28</v>
      </c>
      <c r="L8" s="25">
        <f t="shared" ref="L8:L12" si="3">K8*1.18</f>
        <v>5552.2303999999995</v>
      </c>
      <c r="M8" s="60"/>
      <c r="N8" s="6"/>
      <c r="O8" s="6"/>
      <c r="P8" s="6"/>
      <c r="Q8" s="6"/>
      <c r="R8" s="6"/>
      <c r="S8" s="6"/>
      <c r="T8" s="6"/>
      <c r="U8" s="6"/>
      <c r="V8" s="6"/>
      <c r="W8" s="6"/>
      <c r="AB8" s="6"/>
    </row>
    <row r="9" spans="1:28" s="6" customFormat="1" ht="75">
      <c r="B9" s="5">
        <f t="shared" si="0"/>
        <v>3</v>
      </c>
      <c r="C9" s="5" t="s">
        <v>40</v>
      </c>
      <c r="D9" s="1" t="s">
        <v>41</v>
      </c>
      <c r="E9" s="1"/>
      <c r="F9" s="1" t="s">
        <v>42</v>
      </c>
      <c r="G9" s="4" t="s">
        <v>37</v>
      </c>
      <c r="H9" s="36">
        <v>360</v>
      </c>
      <c r="I9" s="37">
        <f t="shared" si="1"/>
        <v>360</v>
      </c>
      <c r="J9" s="33">
        <v>14.71</v>
      </c>
      <c r="K9" s="25">
        <f t="shared" si="2"/>
        <v>5295.6</v>
      </c>
      <c r="L9" s="25">
        <f t="shared" si="3"/>
        <v>6248.808</v>
      </c>
      <c r="M9" s="60"/>
    </row>
    <row r="10" spans="1:28" s="6" customFormat="1" ht="30">
      <c r="B10" s="5">
        <f t="shared" si="0"/>
        <v>4</v>
      </c>
      <c r="C10" s="5" t="s">
        <v>43</v>
      </c>
      <c r="D10" s="1" t="s">
        <v>44</v>
      </c>
      <c r="E10" s="1"/>
      <c r="F10" s="1" t="s">
        <v>51</v>
      </c>
      <c r="G10" s="4" t="s">
        <v>37</v>
      </c>
      <c r="H10" s="36">
        <v>250</v>
      </c>
      <c r="I10" s="37">
        <f t="shared" si="1"/>
        <v>250</v>
      </c>
      <c r="J10" s="33">
        <v>52.09</v>
      </c>
      <c r="K10" s="25">
        <f t="shared" si="2"/>
        <v>13022.5</v>
      </c>
      <c r="L10" s="25">
        <f t="shared" si="3"/>
        <v>15366.55</v>
      </c>
      <c r="M10" s="60"/>
    </row>
    <row r="11" spans="1:28" ht="30">
      <c r="A11" s="6"/>
      <c r="B11" s="5">
        <f t="shared" si="0"/>
        <v>5</v>
      </c>
      <c r="C11" s="5" t="s">
        <v>45</v>
      </c>
      <c r="D11" s="1" t="s">
        <v>46</v>
      </c>
      <c r="E11" s="1"/>
      <c r="F11" s="1" t="s">
        <v>47</v>
      </c>
      <c r="G11" s="4" t="s">
        <v>37</v>
      </c>
      <c r="H11" s="36">
        <v>50</v>
      </c>
      <c r="I11" s="37">
        <f t="shared" si="1"/>
        <v>50</v>
      </c>
      <c r="J11" s="33">
        <v>77.95</v>
      </c>
      <c r="K11" s="25">
        <f t="shared" si="2"/>
        <v>3897.5</v>
      </c>
      <c r="L11" s="25">
        <f t="shared" si="3"/>
        <v>4599.05</v>
      </c>
      <c r="M11" s="60"/>
      <c r="N11" s="6"/>
      <c r="O11" s="6"/>
      <c r="P11" s="6"/>
      <c r="Q11" s="6"/>
      <c r="R11" s="6"/>
      <c r="S11" s="6"/>
      <c r="T11" s="6"/>
      <c r="U11" s="6"/>
      <c r="V11" s="6"/>
      <c r="W11" s="6"/>
      <c r="AB11" s="6"/>
    </row>
    <row r="12" spans="1:28" ht="75">
      <c r="A12" s="6"/>
      <c r="B12" s="5">
        <f t="shared" si="0"/>
        <v>6</v>
      </c>
      <c r="C12" s="5" t="s">
        <v>48</v>
      </c>
      <c r="D12" s="1" t="s">
        <v>49</v>
      </c>
      <c r="E12" s="1"/>
      <c r="F12" s="1" t="s">
        <v>52</v>
      </c>
      <c r="G12" s="4" t="s">
        <v>37</v>
      </c>
      <c r="H12" s="36">
        <v>430</v>
      </c>
      <c r="I12" s="37">
        <f t="shared" si="1"/>
        <v>430</v>
      </c>
      <c r="J12" s="33">
        <v>14.71</v>
      </c>
      <c r="K12" s="25">
        <f t="shared" si="2"/>
        <v>6325.3</v>
      </c>
      <c r="L12" s="25">
        <f t="shared" si="3"/>
        <v>7463.8540000000003</v>
      </c>
      <c r="M12" s="61"/>
      <c r="N12" s="6"/>
      <c r="O12" s="6"/>
      <c r="P12" s="6"/>
      <c r="Q12" s="6"/>
      <c r="R12" s="6"/>
      <c r="S12" s="6"/>
      <c r="T12" s="6"/>
      <c r="U12" s="6"/>
      <c r="V12" s="6"/>
      <c r="W12" s="6"/>
      <c r="AB12" s="6"/>
    </row>
    <row r="13" spans="1:28">
      <c r="A13" s="6"/>
      <c r="B13" s="12"/>
      <c r="C13" s="14"/>
      <c r="D13" s="13"/>
      <c r="E13" s="13"/>
      <c r="F13" s="13"/>
      <c r="G13" s="14"/>
      <c r="H13" s="34"/>
      <c r="I13" s="34"/>
      <c r="J13" s="34"/>
      <c r="K13" s="26">
        <f>SUM($K$7:$K$12)</f>
        <v>36003.18</v>
      </c>
      <c r="L13" s="27">
        <f>L12+L11+L10+L9+L8+L7</f>
        <v>42483.752399999998</v>
      </c>
      <c r="M13" s="29"/>
      <c r="N13" s="6"/>
      <c r="O13" s="6"/>
      <c r="P13" s="6"/>
      <c r="Q13" s="6"/>
      <c r="R13" s="6"/>
      <c r="S13" s="6"/>
      <c r="T13" s="6"/>
      <c r="U13" s="6"/>
      <c r="V13" s="6"/>
      <c r="W13" s="6"/>
      <c r="AB13" s="6"/>
    </row>
    <row r="14" spans="1:28">
      <c r="A14" s="6"/>
      <c r="B14" s="31"/>
      <c r="C14" s="11"/>
      <c r="D14" s="2"/>
      <c r="E14" s="2"/>
      <c r="F14" s="2"/>
      <c r="G14" s="11"/>
      <c r="H14" s="35"/>
      <c r="I14" s="35"/>
      <c r="J14" s="35"/>
      <c r="K14" s="24" t="s">
        <v>16</v>
      </c>
      <c r="L14" s="28">
        <f>L13-K13</f>
        <v>6480.5723999999973</v>
      </c>
      <c r="M14" s="30"/>
      <c r="N14" s="6"/>
      <c r="O14" s="6"/>
      <c r="P14" s="6"/>
      <c r="Q14" s="6"/>
      <c r="R14" s="6"/>
      <c r="S14" s="6"/>
      <c r="T14" s="6"/>
      <c r="U14" s="6"/>
      <c r="V14" s="6"/>
      <c r="W14" s="6"/>
      <c r="AB14" s="6"/>
    </row>
    <row r="15" spans="1:28">
      <c r="A15" s="6"/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6"/>
      <c r="O15" s="6"/>
      <c r="P15" s="6"/>
      <c r="Q15" s="6"/>
      <c r="R15" s="6"/>
      <c r="S15" s="6"/>
      <c r="T15" s="6"/>
      <c r="U15" s="6"/>
      <c r="V15" s="6"/>
      <c r="W15" s="6"/>
      <c r="AB15" s="6"/>
    </row>
    <row r="16" spans="1:28" s="6" customFormat="1">
      <c r="A16"/>
      <c r="B16" s="54" t="s">
        <v>3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/>
      <c r="O16"/>
      <c r="P16"/>
      <c r="Q16"/>
      <c r="R16"/>
      <c r="S16"/>
      <c r="T16"/>
      <c r="U16"/>
      <c r="V16"/>
      <c r="W16"/>
      <c r="AB16"/>
    </row>
    <row r="17" spans="1:28" s="6" customFormat="1">
      <c r="A17"/>
      <c r="B17" s="55" t="s">
        <v>4</v>
      </c>
      <c r="C17" s="55"/>
      <c r="D17" s="55"/>
      <c r="E17" s="48" t="s">
        <v>57</v>
      </c>
      <c r="F17" s="49"/>
      <c r="G17" s="49"/>
      <c r="H17" s="49"/>
      <c r="I17" s="49"/>
      <c r="J17" s="49"/>
      <c r="K17" s="49"/>
      <c r="L17" s="49"/>
      <c r="M17" s="50"/>
      <c r="N17"/>
      <c r="O17"/>
      <c r="P17"/>
      <c r="Q17"/>
      <c r="R17"/>
      <c r="S17"/>
      <c r="T17"/>
      <c r="U17"/>
      <c r="V17"/>
      <c r="W17"/>
      <c r="AB17"/>
    </row>
    <row r="18" spans="1:28" ht="32.1" customHeight="1">
      <c r="B18" s="55" t="s">
        <v>5</v>
      </c>
      <c r="C18" s="55"/>
      <c r="D18" s="55"/>
      <c r="E18" s="51" t="s">
        <v>8</v>
      </c>
      <c r="F18" s="52"/>
      <c r="G18" s="52"/>
      <c r="H18" s="52"/>
      <c r="I18" s="52"/>
      <c r="J18" s="52"/>
      <c r="K18" s="52"/>
      <c r="L18" s="52"/>
      <c r="M18" s="53"/>
      <c r="N18" s="2"/>
      <c r="O18" s="2"/>
      <c r="P18" s="2"/>
      <c r="Q18" s="2"/>
      <c r="R18" s="2"/>
      <c r="S18" s="2"/>
    </row>
    <row r="19" spans="1:28" s="6" customFormat="1" ht="19.5" customHeight="1">
      <c r="B19" s="56" t="s">
        <v>18</v>
      </c>
      <c r="C19" s="57"/>
      <c r="D19" s="58"/>
      <c r="E19" s="48" t="s">
        <v>17</v>
      </c>
      <c r="F19" s="49"/>
      <c r="G19" s="49"/>
      <c r="H19" s="49"/>
      <c r="I19" s="49"/>
      <c r="J19" s="49"/>
      <c r="K19" s="49"/>
      <c r="L19" s="49"/>
      <c r="M19" s="50"/>
      <c r="O19"/>
      <c r="P19"/>
      <c r="Q19"/>
      <c r="R19"/>
      <c r="S19"/>
      <c r="T19"/>
      <c r="U19"/>
      <c r="V19"/>
      <c r="W19"/>
      <c r="AB19"/>
    </row>
    <row r="20" spans="1:28">
      <c r="A20" s="6"/>
      <c r="B20" s="56" t="s">
        <v>19</v>
      </c>
      <c r="C20" s="57"/>
      <c r="D20" s="58"/>
      <c r="E20" s="48" t="s">
        <v>20</v>
      </c>
      <c r="F20" s="49"/>
      <c r="G20" s="49"/>
      <c r="H20" s="49"/>
      <c r="I20" s="49"/>
      <c r="J20" s="49"/>
      <c r="K20" s="49"/>
      <c r="L20" s="49"/>
      <c r="M20" s="50"/>
      <c r="N20" s="6"/>
      <c r="O20" s="6"/>
      <c r="P20" s="6"/>
      <c r="Q20" s="6"/>
      <c r="R20" s="6"/>
      <c r="S20" s="6"/>
      <c r="T20" s="6"/>
      <c r="U20" s="6"/>
      <c r="V20" s="6"/>
      <c r="W20" s="6"/>
      <c r="AB20" s="6"/>
    </row>
    <row r="21" spans="1:28" s="6" customFormat="1">
      <c r="A21"/>
      <c r="B21" s="55" t="s">
        <v>6</v>
      </c>
      <c r="C21" s="55"/>
      <c r="D21" s="55"/>
      <c r="E21" s="48" t="s">
        <v>58</v>
      </c>
      <c r="F21" s="49"/>
      <c r="G21" s="49"/>
      <c r="H21" s="49"/>
      <c r="I21" s="49"/>
      <c r="J21" s="49"/>
      <c r="K21" s="49"/>
      <c r="L21" s="49"/>
      <c r="M21" s="50"/>
      <c r="N21"/>
    </row>
    <row r="22" spans="1:28">
      <c r="B22" s="55" t="s">
        <v>7</v>
      </c>
      <c r="C22" s="55"/>
      <c r="D22" s="55"/>
      <c r="E22" s="48" t="s">
        <v>59</v>
      </c>
      <c r="F22" s="49"/>
      <c r="G22" s="49"/>
      <c r="H22" s="49"/>
      <c r="I22" s="49"/>
      <c r="J22" s="49"/>
      <c r="K22" s="49"/>
      <c r="L22" s="49"/>
      <c r="M22" s="50"/>
    </row>
    <row r="23" spans="1:28">
      <c r="A23" s="6"/>
      <c r="B23" s="6"/>
      <c r="D23" s="6"/>
      <c r="F23" s="6"/>
      <c r="G23" s="6"/>
      <c r="M23" s="6"/>
      <c r="N23" s="6"/>
    </row>
    <row r="24" spans="1:28">
      <c r="B24" t="s">
        <v>10</v>
      </c>
      <c r="O24" s="6"/>
      <c r="P24" s="6"/>
      <c r="Q24" s="6"/>
      <c r="R24" s="6"/>
      <c r="S24" s="6"/>
      <c r="T24" s="6"/>
      <c r="U24" s="6"/>
      <c r="V24" s="6"/>
      <c r="W24" s="6"/>
      <c r="AB24" s="6"/>
    </row>
    <row r="25" spans="1:28">
      <c r="D25" s="3" t="str">
        <f>Query2_USERN</f>
        <v>Шушпанникова Елена Викторовна</v>
      </c>
      <c r="E25" s="3"/>
    </row>
    <row r="26" spans="1:28">
      <c r="B26" t="s">
        <v>11</v>
      </c>
      <c r="D26" s="3" t="str">
        <f>Query2_USERT</f>
        <v>(347)221-57-56</v>
      </c>
      <c r="E26" s="3"/>
    </row>
    <row r="27" spans="1:28">
      <c r="D27" s="3" t="str">
        <f>Query2_USERE</f>
        <v/>
      </c>
      <c r="E27" s="3"/>
    </row>
  </sheetData>
  <mergeCells count="27">
    <mergeCell ref="E21:M21"/>
    <mergeCell ref="E22:M22"/>
    <mergeCell ref="E4:E5"/>
    <mergeCell ref="E17:M17"/>
    <mergeCell ref="E18:M18"/>
    <mergeCell ref="E19:M19"/>
    <mergeCell ref="B15:M15"/>
    <mergeCell ref="E20:M20"/>
    <mergeCell ref="B21:D21"/>
    <mergeCell ref="B22:D22"/>
    <mergeCell ref="B17:D17"/>
    <mergeCell ref="B16:M16"/>
    <mergeCell ref="B20:D20"/>
    <mergeCell ref="B18:D18"/>
    <mergeCell ref="B19:D19"/>
    <mergeCell ref="M7:M12"/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K4:K5"/>
    <mergeCell ref="J4:J5"/>
  </mergeCells>
  <pageMargins left="0.78740157480314965" right="0.39370078740157483" top="0.78740157480314965" bottom="0.39370078740157483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9" t="s">
        <v>23</v>
      </c>
      <c r="B5" t="e">
        <f>XLR_ERRNAME</f>
        <v>#NAME?</v>
      </c>
    </row>
    <row r="6" spans="1:19">
      <c r="A6" t="s">
        <v>24</v>
      </c>
      <c r="B6">
        <v>7101</v>
      </c>
      <c r="C6" s="20" t="s">
        <v>25</v>
      </c>
      <c r="D6">
        <v>6390</v>
      </c>
      <c r="E6" s="20" t="s">
        <v>26</v>
      </c>
      <c r="F6" s="20" t="s">
        <v>27</v>
      </c>
      <c r="G6" s="20" t="s">
        <v>28</v>
      </c>
      <c r="H6" s="20" t="s">
        <v>28</v>
      </c>
      <c r="I6" s="20" t="s">
        <v>28</v>
      </c>
      <c r="J6" s="20" t="s">
        <v>26</v>
      </c>
      <c r="K6" s="20" t="s">
        <v>29</v>
      </c>
      <c r="L6" s="20" t="s">
        <v>30</v>
      </c>
      <c r="M6" s="20" t="s">
        <v>31</v>
      </c>
      <c r="N6" s="20" t="s">
        <v>28</v>
      </c>
      <c r="O6">
        <v>5006</v>
      </c>
      <c r="P6" s="20" t="s">
        <v>32</v>
      </c>
      <c r="Q6">
        <v>0</v>
      </c>
      <c r="R6" s="20" t="s">
        <v>28</v>
      </c>
      <c r="S6" s="20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2015-05-15T06:39:48Z</cp:lastPrinted>
  <dcterms:created xsi:type="dcterms:W3CDTF">2013-12-19T08:11:42Z</dcterms:created>
  <dcterms:modified xsi:type="dcterms:W3CDTF">2015-05-15T06:42:18Z</dcterms:modified>
</cp:coreProperties>
</file>